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<sst xmlns="http://schemas.openxmlformats.org/spreadsheetml/2006/main" count="56" uniqueCount="51">
  <si>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Наименование компании</t>
  </si>
  <si>
    <t>ИНН</t>
  </si>
  <si>
    <t>ТН ВЭД</t>
  </si>
  <si>
    <t>№ п/п</t>
  </si>
  <si>
    <t>МО</t>
  </si>
  <si>
    <t>Отрасль</t>
  </si>
  <si>
    <t>ЛПК</t>
  </si>
  <si>
    <t>Гатчинский район</t>
  </si>
  <si>
    <t>Химия</t>
  </si>
  <si>
    <t xml:space="preserve">изоляционные материалы </t>
  </si>
  <si>
    <t>Продукция</t>
  </si>
  <si>
    <t>ЗАО "Тосненский комбикормовый завод"</t>
  </si>
  <si>
    <t>Тосненский район</t>
  </si>
  <si>
    <t>комбикорм для животных</t>
  </si>
  <si>
    <t>АПК</t>
  </si>
  <si>
    <t>Всеволожский район</t>
  </si>
  <si>
    <t>ООО "Вершина"</t>
  </si>
  <si>
    <t>Химическая продукция</t>
  </si>
  <si>
    <t>Ломоносовский район</t>
  </si>
  <si>
    <t>Заявленный размер субсидии участника отбора, рублей</t>
  </si>
  <si>
    <t>ННЭ</t>
  </si>
  <si>
    <t>Итого ННЭ:</t>
  </si>
  <si>
    <t>Итоговая сумма субсидии, расчитанная КЭР, рублей</t>
  </si>
  <si>
    <t>Расчет субсидии заявителя, рублей</t>
  </si>
  <si>
    <t>4720032902</t>
  </si>
  <si>
    <t>0811905000</t>
  </si>
  <si>
    <t>Погонаж из древесины</t>
  </si>
  <si>
    <t>4407199701</t>
  </si>
  <si>
    <t>3814009000; 3212900000; 3810100000; 3911100000; 29141110000</t>
  </si>
  <si>
    <t>ООО "Аторг"</t>
  </si>
  <si>
    <t>СППСК "Ягоды Карелии"</t>
  </si>
  <si>
    <t>ООО «Завод высотных конструкций»</t>
  </si>
  <si>
    <t>Производство прочих изделий</t>
  </si>
  <si>
    <t>4705064272</t>
  </si>
  <si>
    <t>7616999008; 7326903000</t>
  </si>
  <si>
    <t>Лестницы и стремянки</t>
  </si>
  <si>
    <t>ООО «Кондитерская фабрика «Северная»</t>
  </si>
  <si>
    <t>Производство какао, шоколада и сахаристых кондитерских изделий</t>
  </si>
  <si>
    <t>кондитерские изделия</t>
  </si>
  <si>
    <t>1704907100; 1704907500; 1704909800; 1806901900; 1806905002; 1905329900; 1905329900</t>
  </si>
  <si>
    <t>3921190000;5501400000; 3916100000</t>
  </si>
  <si>
    <t>ООО НПО "Полифас-экспорт"</t>
  </si>
  <si>
    <t>2309904100</t>
  </si>
  <si>
    <t>Ягоды</t>
  </si>
  <si>
    <t>Масло</t>
  </si>
  <si>
    <t>4706049260</t>
  </si>
  <si>
    <t>1514119009</t>
  </si>
  <si>
    <t>ООО "Гломар"</t>
  </si>
  <si>
    <t>Реестр получателей субсидии на возмещение части затрат, связанных с продвижением продукции (услуг) на внешение рынки (2024 год) - Второй этап</t>
  </si>
  <si>
    <t>Дата, время и место проведения рассмотрения заявок:</t>
  </si>
  <si>
    <t>28.03.2024, 10:00, 191124, Санкт-Петербург, ул. Лафонская, д. 6А, каб. 441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</si>
</sst>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3" fillId="0" borderId="0" xfId="0" applyFont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Alignment="1">
      <alignment wrapText="1"/>
    </xf>
    <xf numFmtId="49" fontId="43" fillId="0" borderId="0" xfId="0" applyNumberFormat="1" applyFont="1" applyAlignment="1">
      <alignment wrapText="1"/>
    </xf>
    <xf numFmtId="0" fontId="44" fillId="0" borderId="0" xfId="0" applyNumberFormat="1" applyFont="1" applyAlignment="1">
      <alignment wrapText="1"/>
    </xf>
    <xf numFmtId="0" fontId="4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Alignment="1">
      <alignment horizontal="center" vertical="center" wrapText="1"/>
    </xf>
    <xf numFmtId="4" fontId="43" fillId="0" borderId="0" xfId="0" applyNumberFormat="1" applyFont="1" applyAlignment="1">
      <alignment wrapText="1"/>
    </xf>
    <xf numFmtId="0" fontId="43" fillId="0" borderId="0" xfId="0" applyFont="1" applyAlignment="1">
      <alignment horizont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164" fontId="43" fillId="33" borderId="0" xfId="0" applyNumberFormat="1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80" zoomScaleNormal="80" zoomScalePageLayoutView="0" workbookViewId="0" topLeftCell="A1">
      <selection activeCell="A3" sqref="A3:J3"/>
    </sheetView>
  </sheetViews>
  <sheetFormatPr defaultColWidth="9.140625" defaultRowHeight="15"/>
  <cols>
    <col min="1" max="1" width="6.28125" style="6" customWidth="1"/>
    <col min="2" max="2" width="57.140625" style="1" customWidth="1"/>
    <col min="3" max="3" width="30.57421875" style="1" customWidth="1"/>
    <col min="4" max="4" width="40.7109375" style="1" customWidth="1"/>
    <col min="5" max="5" width="30.28125" style="1" customWidth="1"/>
    <col min="6" max="6" width="22.7109375" style="3" customWidth="1"/>
    <col min="7" max="7" width="41.7109375" style="4" customWidth="1"/>
    <col min="8" max="8" width="30.7109375" style="6" customWidth="1"/>
    <col min="9" max="9" width="25.8515625" style="12" customWidth="1"/>
    <col min="10" max="10" width="34.28125" style="1" customWidth="1"/>
    <col min="11" max="11" width="19.421875" style="1" customWidth="1"/>
    <col min="12" max="16384" width="8.8515625" style="1" customWidth="1"/>
  </cols>
  <sheetData>
    <row r="1" spans="1:10" ht="18" customHeight="1">
      <c r="A1" s="32" t="s">
        <v>48</v>
      </c>
      <c r="B1" s="32"/>
      <c r="C1" s="32"/>
      <c r="D1" s="32"/>
      <c r="E1" s="32"/>
      <c r="F1" s="32"/>
      <c r="G1" s="32"/>
      <c r="H1" s="33"/>
      <c r="I1" s="33"/>
      <c r="J1" s="33"/>
    </row>
    <row r="2" spans="1:10" ht="18">
      <c r="A2" s="34" t="s">
        <v>49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9.5" customHeight="1">
      <c r="A3" s="32" t="s">
        <v>50</v>
      </c>
      <c r="B3" s="32"/>
      <c r="C3" s="32"/>
      <c r="D3" s="32"/>
      <c r="E3" s="32"/>
      <c r="F3" s="32"/>
      <c r="G3" s="32"/>
      <c r="H3" s="33"/>
      <c r="I3" s="33"/>
      <c r="J3" s="33"/>
    </row>
    <row r="4" spans="1:10" s="8" customFormat="1" ht="102" customHeight="1">
      <c r="A4" s="20" t="s">
        <v>3</v>
      </c>
      <c r="B4" s="21" t="s">
        <v>0</v>
      </c>
      <c r="C4" s="21" t="s">
        <v>4</v>
      </c>
      <c r="D4" s="21" t="s">
        <v>5</v>
      </c>
      <c r="E4" s="21" t="s">
        <v>10</v>
      </c>
      <c r="F4" s="22" t="s">
        <v>1</v>
      </c>
      <c r="G4" s="2" t="s">
        <v>2</v>
      </c>
      <c r="H4" s="23" t="s">
        <v>19</v>
      </c>
      <c r="I4" s="23" t="s">
        <v>23</v>
      </c>
      <c r="J4" s="23" t="s">
        <v>22</v>
      </c>
    </row>
    <row r="5" spans="1:10" s="8" customFormat="1" ht="24" customHeight="1">
      <c r="A5" s="24" t="s">
        <v>20</v>
      </c>
      <c r="B5" s="25"/>
      <c r="C5" s="25"/>
      <c r="D5" s="25"/>
      <c r="E5" s="25"/>
      <c r="F5" s="25"/>
      <c r="G5" s="25"/>
      <c r="H5" s="25"/>
      <c r="I5" s="25"/>
      <c r="J5" s="26"/>
    </row>
    <row r="6" spans="1:10" s="8" customFormat="1" ht="18">
      <c r="A6" s="17">
        <v>1</v>
      </c>
      <c r="B6" s="13" t="s">
        <v>41</v>
      </c>
      <c r="C6" s="13" t="s">
        <v>7</v>
      </c>
      <c r="D6" s="13" t="s">
        <v>8</v>
      </c>
      <c r="E6" s="13" t="s">
        <v>9</v>
      </c>
      <c r="F6" s="15">
        <v>4705079550</v>
      </c>
      <c r="G6" s="7" t="s">
        <v>40</v>
      </c>
      <c r="H6" s="14">
        <v>4460000</v>
      </c>
      <c r="I6" s="14">
        <v>4000000</v>
      </c>
      <c r="J6" s="14">
        <f aca="true" t="shared" si="0" ref="J6:J11">18300000*(I6/$I$14)</f>
        <v>4000000</v>
      </c>
    </row>
    <row r="7" spans="1:10" s="8" customFormat="1" ht="18">
      <c r="A7" s="17">
        <v>2</v>
      </c>
      <c r="B7" s="13" t="s">
        <v>11</v>
      </c>
      <c r="C7" s="30" t="s">
        <v>12</v>
      </c>
      <c r="D7" s="13" t="s">
        <v>14</v>
      </c>
      <c r="E7" s="13" t="s">
        <v>13</v>
      </c>
      <c r="F7" s="15">
        <v>4716003024</v>
      </c>
      <c r="G7" s="7" t="s">
        <v>42</v>
      </c>
      <c r="H7" s="14">
        <v>12919813.64</v>
      </c>
      <c r="I7" s="14">
        <v>4000000</v>
      </c>
      <c r="J7" s="14">
        <f t="shared" si="0"/>
        <v>4000000</v>
      </c>
    </row>
    <row r="8" spans="1:10" s="8" customFormat="1" ht="59.25" customHeight="1">
      <c r="A8" s="17">
        <v>3</v>
      </c>
      <c r="B8" s="13" t="s">
        <v>36</v>
      </c>
      <c r="C8" s="31"/>
      <c r="D8" s="13" t="s">
        <v>37</v>
      </c>
      <c r="E8" s="13" t="s">
        <v>38</v>
      </c>
      <c r="F8" s="15">
        <v>4716048628</v>
      </c>
      <c r="G8" s="7" t="s">
        <v>39</v>
      </c>
      <c r="H8" s="14">
        <v>1158170.14</v>
      </c>
      <c r="I8" s="14">
        <f>H8*90%</f>
        <v>1042353.1259999999</v>
      </c>
      <c r="J8" s="14">
        <f t="shared" si="0"/>
        <v>1042353.1259999999</v>
      </c>
    </row>
    <row r="9" spans="1:10" s="8" customFormat="1" ht="36">
      <c r="A9" s="17">
        <v>4</v>
      </c>
      <c r="B9" s="13" t="s">
        <v>16</v>
      </c>
      <c r="C9" s="13" t="s">
        <v>15</v>
      </c>
      <c r="D9" s="13" t="s">
        <v>8</v>
      </c>
      <c r="E9" s="13" t="s">
        <v>17</v>
      </c>
      <c r="F9" s="15">
        <v>7810304271</v>
      </c>
      <c r="G9" s="9" t="s">
        <v>28</v>
      </c>
      <c r="H9" s="14">
        <v>5712097</v>
      </c>
      <c r="I9" s="14">
        <v>4000000</v>
      </c>
      <c r="J9" s="14">
        <f>18300000*(I9/$I$14)</f>
        <v>4000000</v>
      </c>
    </row>
    <row r="10" spans="1:10" s="8" customFormat="1" ht="18">
      <c r="A10" s="17">
        <v>5</v>
      </c>
      <c r="B10" s="13" t="s">
        <v>29</v>
      </c>
      <c r="C10" s="30" t="s">
        <v>18</v>
      </c>
      <c r="D10" s="13" t="s">
        <v>6</v>
      </c>
      <c r="E10" s="13" t="s">
        <v>26</v>
      </c>
      <c r="F10" s="15">
        <v>7813627256</v>
      </c>
      <c r="G10" s="7" t="s">
        <v>27</v>
      </c>
      <c r="H10" s="14">
        <v>350000</v>
      </c>
      <c r="I10" s="14">
        <f>H10*90%</f>
        <v>315000</v>
      </c>
      <c r="J10" s="14">
        <f>18300000*(I10/$I$14)</f>
        <v>315000</v>
      </c>
    </row>
    <row r="11" spans="1:10" s="8" customFormat="1" ht="18">
      <c r="A11" s="17">
        <v>6</v>
      </c>
      <c r="B11" s="13" t="s">
        <v>30</v>
      </c>
      <c r="C11" s="31"/>
      <c r="D11" s="13" t="s">
        <v>14</v>
      </c>
      <c r="E11" s="13" t="s">
        <v>43</v>
      </c>
      <c r="F11" s="7" t="s">
        <v>24</v>
      </c>
      <c r="G11" s="7" t="s">
        <v>25</v>
      </c>
      <c r="H11" s="14">
        <v>22122674.8</v>
      </c>
      <c r="I11" s="14">
        <v>4000000</v>
      </c>
      <c r="J11" s="14">
        <f t="shared" si="0"/>
        <v>4000000</v>
      </c>
    </row>
    <row r="12" spans="1:10" s="8" customFormat="1" ht="18">
      <c r="A12" s="17">
        <v>7</v>
      </c>
      <c r="B12" s="13" t="s">
        <v>31</v>
      </c>
      <c r="C12" s="18" t="s">
        <v>7</v>
      </c>
      <c r="D12" s="13" t="s">
        <v>32</v>
      </c>
      <c r="E12" s="13" t="s">
        <v>35</v>
      </c>
      <c r="F12" s="7" t="s">
        <v>33</v>
      </c>
      <c r="G12" s="7" t="s">
        <v>34</v>
      </c>
      <c r="H12" s="14">
        <v>100000</v>
      </c>
      <c r="I12" s="14">
        <f>H12*0.9</f>
        <v>90000</v>
      </c>
      <c r="J12" s="14">
        <f>18300000*(I12/$I$14)</f>
        <v>90000.00000000001</v>
      </c>
    </row>
    <row r="13" spans="1:10" s="8" customFormat="1" ht="18">
      <c r="A13" s="17">
        <v>8</v>
      </c>
      <c r="B13" s="13" t="s">
        <v>47</v>
      </c>
      <c r="C13" s="13" t="s">
        <v>15</v>
      </c>
      <c r="D13" s="13" t="s">
        <v>14</v>
      </c>
      <c r="E13" s="13" t="s">
        <v>44</v>
      </c>
      <c r="F13" s="7" t="s">
        <v>45</v>
      </c>
      <c r="G13" s="7" t="s">
        <v>46</v>
      </c>
      <c r="H13" s="14">
        <v>2073137.46</v>
      </c>
      <c r="I13" s="14">
        <f>18300000-I6-I7-I8-I9-I10-I11-I12</f>
        <v>852646.8739999998</v>
      </c>
      <c r="J13" s="14">
        <f>18300000*(I13/$I$14)</f>
        <v>852646.8739999998</v>
      </c>
    </row>
    <row r="14" spans="1:10" s="8" customFormat="1" ht="18">
      <c r="A14" s="27" t="s">
        <v>21</v>
      </c>
      <c r="B14" s="28"/>
      <c r="C14" s="28"/>
      <c r="D14" s="28"/>
      <c r="E14" s="28"/>
      <c r="F14" s="28"/>
      <c r="G14" s="29"/>
      <c r="H14" s="14">
        <f>H6+H7+H8+H9+H10+H11+H12+H13</f>
        <v>48895893.04</v>
      </c>
      <c r="I14" s="16">
        <f>I6+I7+I8+I9+I10+I11+I12+I13</f>
        <v>18300000</v>
      </c>
      <c r="J14" s="14">
        <f>SUM(J6:J13)</f>
        <v>18300000</v>
      </c>
    </row>
    <row r="15" spans="6:7" ht="18">
      <c r="F15" s="5"/>
      <c r="G15" s="10"/>
    </row>
    <row r="16" spans="7:8" ht="18">
      <c r="G16" s="10"/>
      <c r="H16" s="10"/>
    </row>
    <row r="17" spans="7:10" ht="18">
      <c r="G17" s="11"/>
      <c r="J17" s="19"/>
    </row>
    <row r="18" spans="7:8" ht="18">
      <c r="G18" s="11"/>
      <c r="H18" s="10"/>
    </row>
    <row r="19" ht="18">
      <c r="G19" s="11"/>
    </row>
  </sheetData>
  <sheetProtection/>
  <mergeCells count="7">
    <mergeCell ref="A5:J5"/>
    <mergeCell ref="A14:G14"/>
    <mergeCell ref="C10:C11"/>
    <mergeCell ref="C7:C8"/>
    <mergeCell ref="A3:J3"/>
    <mergeCell ref="A1:J1"/>
    <mergeCell ref="A2:J2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2024-04-03T14:28:24Z</dcterms:modified>
  <cp:category/>
  <cp:version/>
  <cp:contentType/>
  <cp:contentStatus/>
</cp:coreProperties>
</file>